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kan_o\Downloads\"/>
    </mc:Choice>
  </mc:AlternateContent>
  <xr:revisionPtr revIDLastSave="0" documentId="13_ncr:1_{2D925785-2807-477D-9277-96729C875DFA}" xr6:coauthVersionLast="47" xr6:coauthVersionMax="47" xr10:uidLastSave="{00000000-0000-0000-0000-000000000000}"/>
  <workbookProtection workbookAlgorithmName="SHA-512" workbookHashValue="eFhcuZplfgbYSs+2Sy572+CqJV7QdGjpAkfH/dsOpEsEJ/F5zPGdkxC7YGfKy1RonbmlJShopnMWxELMx3sAlA==" workbookSaltValue="efgx2mcycR+Zoyu2NH7YVg==" workbookSpinCount="100000" lockStructure="1"/>
  <bookViews>
    <workbookView xWindow="-110" yWindow="-110" windowWidth="19420" windowHeight="10300" xr2:uid="{00000000-000D-0000-FFFF-FFFF00000000}"/>
  </bookViews>
  <sheets>
    <sheet name="①ダブルス" sheetId="1" r:id="rId1"/>
    <sheet name="②シングルス" sheetId="2" r:id="rId2"/>
    <sheet name="③参加料集計表" sheetId="3" r:id="rId3"/>
  </sheets>
  <definedNames>
    <definedName name="_xlnm.Print_Area" localSheetId="0">①ダブルス!$A$1:$J$31</definedName>
    <definedName name="_xlnm.Print_Area" localSheetId="1">②シングルス!$A$1:$J$22</definedName>
    <definedName name="_xlnm.Print_Area" localSheetId="2">③参加料集計表!$A$1:$I$44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7" i="3" l="1"/>
  <c r="D26" i="3"/>
  <c r="J18" i="2"/>
  <c r="D28" i="1"/>
  <c r="D28" i="3"/>
  <c r="D18" i="2"/>
  <c r="D21" i="2"/>
  <c r="D20" i="2"/>
  <c r="D7" i="3"/>
  <c r="D8" i="3"/>
  <c r="D31" i="1"/>
  <c r="D30" i="1"/>
  <c r="D29" i="3"/>
  <c r="D29" i="1"/>
  <c r="D19" i="2"/>
  <c r="G8" i="2"/>
  <c r="G9" i="2"/>
  <c r="G10" i="2"/>
  <c r="G11" i="2"/>
  <c r="G12" i="2"/>
  <c r="G13" i="2"/>
  <c r="G14" i="2"/>
  <c r="G15" i="2"/>
  <c r="G16" i="2"/>
  <c r="G17" i="2"/>
  <c r="G7" i="2"/>
  <c r="G8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9" i="1"/>
  <c r="G6" i="1"/>
  <c r="G7" i="1"/>
  <c r="H3" i="2"/>
  <c r="E3" i="2"/>
  <c r="H2" i="2"/>
  <c r="E2" i="2"/>
  <c r="F18" i="2"/>
  <c r="F28" i="1"/>
  <c r="J28" i="1"/>
  <c r="A1" i="2"/>
  <c r="B2" i="3"/>
  <c r="D10" i="3"/>
  <c r="D9" i="3"/>
  <c r="F27" i="3"/>
  <c r="F26" i="3"/>
  <c r="F29" i="3"/>
  <c r="F28" i="3"/>
  <c r="F34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G5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生年月日を入力すれば表示されます。</t>
        </r>
      </text>
    </comment>
    <comment ref="G8" authorId="0" shapeId="0" xr:uid="{219A12FC-1A45-48EF-BCF6-15305FAA11AF}">
      <text>
        <r>
          <rPr>
            <b/>
            <sz val="9"/>
            <color indexed="81"/>
            <rFont val="MS P ゴシック"/>
            <family val="3"/>
            <charset val="128"/>
          </rPr>
          <t>生年月日を入力すれば表示されます。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G6" authorId="0" shapeId="0" xr:uid="{00000000-0006-0000-0100-000001000000}">
      <text>
        <r>
          <rPr>
            <b/>
            <sz val="9"/>
            <color indexed="81"/>
            <rFont val="MS P ゴシック"/>
            <family val="3"/>
            <charset val="128"/>
          </rPr>
          <t>生年月日を入力すれば表示されます。</t>
        </r>
      </text>
    </comment>
    <comment ref="G8" authorId="0" shapeId="0" xr:uid="{00000000-0006-0000-0100-000002000000}">
      <text>
        <r>
          <rPr>
            <b/>
            <sz val="9"/>
            <color indexed="81"/>
            <rFont val="MS P ゴシック"/>
            <family val="3"/>
            <charset val="128"/>
          </rPr>
          <t>生年月日を入力すれば表示されます。</t>
        </r>
      </text>
    </comment>
  </commentList>
</comments>
</file>

<file path=xl/sharedStrings.xml><?xml version="1.0" encoding="utf-8"?>
<sst xmlns="http://schemas.openxmlformats.org/spreadsheetml/2006/main" count="136" uniqueCount="95">
  <si>
    <t>No.</t>
    <phoneticPr fontId="1"/>
  </si>
  <si>
    <t>氏名</t>
    <rPh sb="0" eb="2">
      <t>シメイ</t>
    </rPh>
    <phoneticPr fontId="1"/>
  </si>
  <si>
    <t>ふりがな</t>
    <phoneticPr fontId="1"/>
  </si>
  <si>
    <t>所属</t>
    <rPh sb="0" eb="2">
      <t>ショゾク</t>
    </rPh>
    <phoneticPr fontId="1"/>
  </si>
  <si>
    <t>満年齢</t>
    <rPh sb="0" eb="3">
      <t>マンネンレイ</t>
    </rPh>
    <phoneticPr fontId="1"/>
  </si>
  <si>
    <t>例</t>
    <rPh sb="0" eb="1">
      <t>レイ</t>
    </rPh>
    <phoneticPr fontId="1"/>
  </si>
  <si>
    <t>山田　太郎</t>
    <rPh sb="0" eb="2">
      <t>ヤマダ</t>
    </rPh>
    <rPh sb="3" eb="5">
      <t>タロウ</t>
    </rPh>
    <phoneticPr fontId="1"/>
  </si>
  <si>
    <t>福島　花子</t>
    <rPh sb="0" eb="2">
      <t>フクシマ</t>
    </rPh>
    <rPh sb="3" eb="5">
      <t>ハナコ</t>
    </rPh>
    <phoneticPr fontId="1"/>
  </si>
  <si>
    <t>ふくしまはなこ</t>
    <phoneticPr fontId="1"/>
  </si>
  <si>
    <t>県北</t>
    <rPh sb="0" eb="1">
      <t>ケン</t>
    </rPh>
    <rPh sb="1" eb="2">
      <t>キタ</t>
    </rPh>
    <phoneticPr fontId="1"/>
  </si>
  <si>
    <t>県南</t>
    <rPh sb="0" eb="2">
      <t>ケンナン</t>
    </rPh>
    <phoneticPr fontId="1"/>
  </si>
  <si>
    <t>生年月日　　　（西暦）</t>
    <rPh sb="0" eb="2">
      <t>セイネン</t>
    </rPh>
    <rPh sb="2" eb="4">
      <t>ガッピ</t>
    </rPh>
    <rPh sb="8" eb="10">
      <t>セイレキ</t>
    </rPh>
    <phoneticPr fontId="1"/>
  </si>
  <si>
    <t>福島愛好会</t>
    <rPh sb="0" eb="2">
      <t>フクシマ</t>
    </rPh>
    <rPh sb="2" eb="5">
      <t>アイコウカイ</t>
    </rPh>
    <phoneticPr fontId="1"/>
  </si>
  <si>
    <t>福島BC</t>
    <rPh sb="0" eb="2">
      <t>フクシマ</t>
    </rPh>
    <phoneticPr fontId="1"/>
  </si>
  <si>
    <t>日バNo.(10桁）</t>
    <rPh sb="0" eb="1">
      <t>ニチ</t>
    </rPh>
    <rPh sb="8" eb="9">
      <t>ケタ</t>
    </rPh>
    <phoneticPr fontId="1"/>
  </si>
  <si>
    <t>XD</t>
    <phoneticPr fontId="1"/>
  </si>
  <si>
    <t>済</t>
    <rPh sb="0" eb="1">
      <t>スミ</t>
    </rPh>
    <phoneticPr fontId="1"/>
  </si>
  <si>
    <t>WD</t>
    <phoneticPr fontId="1"/>
  </si>
  <si>
    <t>MD</t>
    <phoneticPr fontId="1"/>
  </si>
  <si>
    <t>年齢区分</t>
    <rPh sb="0" eb="4">
      <t>ネンレイクブン</t>
    </rPh>
    <phoneticPr fontId="1"/>
  </si>
  <si>
    <t>一般</t>
    <rPh sb="0" eb="2">
      <t>イッパン</t>
    </rPh>
    <phoneticPr fontId="1"/>
  </si>
  <si>
    <t>30歳以上</t>
    <rPh sb="2" eb="5">
      <t>サイイジョウ</t>
    </rPh>
    <phoneticPr fontId="1"/>
  </si>
  <si>
    <t>35歳以上</t>
    <phoneticPr fontId="1"/>
  </si>
  <si>
    <t>40歳以上</t>
    <phoneticPr fontId="1"/>
  </si>
  <si>
    <t>45歳以上</t>
    <phoneticPr fontId="1"/>
  </si>
  <si>
    <t>50歳以上</t>
    <phoneticPr fontId="1"/>
  </si>
  <si>
    <t>55歳以上</t>
    <phoneticPr fontId="1"/>
  </si>
  <si>
    <t>60歳以上</t>
    <phoneticPr fontId="1"/>
  </si>
  <si>
    <t>65歳以上</t>
    <phoneticPr fontId="1"/>
  </si>
  <si>
    <t>70歳以上</t>
    <phoneticPr fontId="1"/>
  </si>
  <si>
    <t>会津</t>
    <rPh sb="0" eb="2">
      <t>アイズ</t>
    </rPh>
    <phoneticPr fontId="1"/>
  </si>
  <si>
    <t>いわき</t>
    <phoneticPr fontId="1"/>
  </si>
  <si>
    <t>県北</t>
    <rPh sb="0" eb="2">
      <t>ケンポク</t>
    </rPh>
    <phoneticPr fontId="1"/>
  </si>
  <si>
    <t>県中</t>
    <rPh sb="0" eb="2">
      <t>ケンチュウ</t>
    </rPh>
    <phoneticPr fontId="1"/>
  </si>
  <si>
    <t>相双</t>
    <rPh sb="0" eb="2">
      <t>ソウソウ</t>
    </rPh>
    <phoneticPr fontId="1"/>
  </si>
  <si>
    <t>申込責任者名：</t>
    <rPh sb="0" eb="2">
      <t>モウシコミ</t>
    </rPh>
    <rPh sb="2" eb="5">
      <t>セキニンシャ</t>
    </rPh>
    <rPh sb="5" eb="6">
      <t>メイ</t>
    </rPh>
    <phoneticPr fontId="1"/>
  </si>
  <si>
    <t>tel：</t>
    <phoneticPr fontId="1"/>
  </si>
  <si>
    <t>e-mail：</t>
    <phoneticPr fontId="1"/>
  </si>
  <si>
    <t>人</t>
    <rPh sb="0" eb="1">
      <t>ニン</t>
    </rPh>
    <phoneticPr fontId="1"/>
  </si>
  <si>
    <t>申込み日</t>
    <rPh sb="0" eb="2">
      <t>モウシコ</t>
    </rPh>
    <rPh sb="3" eb="4">
      <t>ビ</t>
    </rPh>
    <phoneticPr fontId="1"/>
  </si>
  <si>
    <t>電話番号</t>
    <rPh sb="0" eb="4">
      <t>デンワバンゴウ</t>
    </rPh>
    <phoneticPr fontId="1"/>
  </si>
  <si>
    <t>＜参加費集計表＞</t>
    <rPh sb="1" eb="7">
      <t>サンカヒシュウケイヒョウ</t>
    </rPh>
    <phoneticPr fontId="1"/>
  </si>
  <si>
    <t>種目</t>
    <rPh sb="0" eb="2">
      <t>シュモク</t>
    </rPh>
    <phoneticPr fontId="1"/>
  </si>
  <si>
    <t>参加数</t>
    <rPh sb="0" eb="2">
      <t>サンカ</t>
    </rPh>
    <rPh sb="2" eb="3">
      <t>スウ</t>
    </rPh>
    <phoneticPr fontId="1"/>
  </si>
  <si>
    <t>参加料</t>
    <rPh sb="0" eb="3">
      <t>サンカリョウ</t>
    </rPh>
    <phoneticPr fontId="1"/>
  </si>
  <si>
    <t>小計</t>
    <rPh sb="0" eb="2">
      <t>ショウケイ</t>
    </rPh>
    <phoneticPr fontId="1"/>
  </si>
  <si>
    <t>男子　単</t>
    <rPh sb="0" eb="2">
      <t>ダンシ</t>
    </rPh>
    <rPh sb="3" eb="4">
      <t>タン</t>
    </rPh>
    <phoneticPr fontId="1"/>
  </si>
  <si>
    <t>女子　単</t>
    <rPh sb="0" eb="2">
      <t>ジョシ</t>
    </rPh>
    <rPh sb="3" eb="4">
      <t>タン</t>
    </rPh>
    <phoneticPr fontId="1"/>
  </si>
  <si>
    <t>男子　複</t>
    <rPh sb="0" eb="2">
      <t>ダンシ</t>
    </rPh>
    <rPh sb="3" eb="4">
      <t>フク</t>
    </rPh>
    <phoneticPr fontId="1"/>
  </si>
  <si>
    <t>女子　複</t>
    <rPh sb="0" eb="2">
      <t>ジョシ</t>
    </rPh>
    <rPh sb="3" eb="4">
      <t>フク</t>
    </rPh>
    <phoneticPr fontId="1"/>
  </si>
  <si>
    <t>合計</t>
    <rPh sb="0" eb="2">
      <t>ゴウケイ</t>
    </rPh>
    <phoneticPr fontId="1"/>
  </si>
  <si>
    <t>口座番号：八二八支店　普通3853956</t>
    <rPh sb="0" eb="2">
      <t>コウザ</t>
    </rPh>
    <rPh sb="2" eb="4">
      <t>バンゴウ</t>
    </rPh>
    <rPh sb="5" eb="8">
      <t>828</t>
    </rPh>
    <rPh sb="8" eb="10">
      <t>シテン</t>
    </rPh>
    <rPh sb="11" eb="13">
      <t>フツウ</t>
    </rPh>
    <phoneticPr fontId="1"/>
  </si>
  <si>
    <t>口座名義人：福島県バドミントン協会（フクシマケンバドミントンキョウカイ）</t>
    <rPh sb="0" eb="3">
      <t>コウザメイ</t>
    </rPh>
    <rPh sb="3" eb="4">
      <t>ギ</t>
    </rPh>
    <rPh sb="4" eb="5">
      <t>ニン</t>
    </rPh>
    <rPh sb="6" eb="9">
      <t>フクシマケン</t>
    </rPh>
    <rPh sb="15" eb="17">
      <t>キョウカイ</t>
    </rPh>
    <phoneticPr fontId="1"/>
  </si>
  <si>
    <t xml:space="preserve">               口座名義：フクシマケンバドミントンキョウカイ</t>
    <rPh sb="15" eb="18">
      <t>コウザメイ</t>
    </rPh>
    <rPh sb="18" eb="19">
      <t>ギ</t>
    </rPh>
    <phoneticPr fontId="1"/>
  </si>
  <si>
    <t>【ゆうちょ銀行間の場合】記号番号：18220-38539561</t>
    <phoneticPr fontId="1"/>
  </si>
  <si>
    <t>【振込先】 金融機関：ゆうちょ銀行</t>
    <phoneticPr fontId="1"/>
  </si>
  <si>
    <t>登録
地区</t>
    <rPh sb="0" eb="2">
      <t>トウロク</t>
    </rPh>
    <rPh sb="3" eb="5">
      <t>チク</t>
    </rPh>
    <phoneticPr fontId="1"/>
  </si>
  <si>
    <t>未</t>
    <rPh sb="0" eb="1">
      <t>ミ</t>
    </rPh>
    <phoneticPr fontId="1"/>
  </si>
  <si>
    <t>振込者名義</t>
    <rPh sb="0" eb="2">
      <t>フリコミ</t>
    </rPh>
    <rPh sb="2" eb="3">
      <t>シャ</t>
    </rPh>
    <rPh sb="3" eb="4">
      <t>メイ</t>
    </rPh>
    <rPh sb="4" eb="5">
      <t>ギ</t>
    </rPh>
    <phoneticPr fontId="1"/>
  </si>
  <si>
    <t>申込み責任者</t>
  </si>
  <si>
    <t>氏　名</t>
    <rPh sb="0" eb="1">
      <t>シ</t>
    </rPh>
    <phoneticPr fontId="1"/>
  </si>
  <si>
    <t>所属名</t>
    <phoneticPr fontId="1"/>
  </si>
  <si>
    <t>メールアドレス</t>
    <phoneticPr fontId="1"/>
  </si>
  <si>
    <t>県登録
未・済</t>
    <rPh sb="0" eb="3">
      <t>ケントウロク</t>
    </rPh>
    <rPh sb="4" eb="5">
      <t>ミ</t>
    </rPh>
    <phoneticPr fontId="1"/>
  </si>
  <si>
    <t>（自動計算になってます）↑</t>
    <rPh sb="1" eb="5">
      <t>ジドウケイサン</t>
    </rPh>
    <phoneticPr fontId="1"/>
  </si>
  <si>
    <t>振り込み明細表</t>
    <rPh sb="0" eb="1">
      <t>フ</t>
    </rPh>
    <rPh sb="2" eb="3">
      <t>コ</t>
    </rPh>
    <rPh sb="4" eb="6">
      <t>メイサイ</t>
    </rPh>
    <rPh sb="6" eb="7">
      <t>ヒョウ</t>
    </rPh>
    <phoneticPr fontId="1"/>
  </si>
  <si>
    <t>：令和　　　年　　　月　　　日</t>
    <rPh sb="1" eb="3">
      <t>レイワ</t>
    </rPh>
    <rPh sb="6" eb="7">
      <t>ネン</t>
    </rPh>
    <rPh sb="10" eb="11">
      <t>ガツ</t>
    </rPh>
    <rPh sb="14" eb="15">
      <t>ニチ</t>
    </rPh>
    <phoneticPr fontId="1"/>
  </si>
  <si>
    <t>福島　次郎</t>
    <rPh sb="0" eb="2">
      <t>フクシマ</t>
    </rPh>
    <rPh sb="3" eb="5">
      <t>ジロウ</t>
    </rPh>
    <phoneticPr fontId="1"/>
  </si>
  <si>
    <t>ふくしま　じろう</t>
    <phoneticPr fontId="1"/>
  </si>
  <si>
    <t>やまだ　たろう</t>
    <phoneticPr fontId="1"/>
  </si>
  <si>
    <t>生年月日
（西暦）</t>
    <rPh sb="0" eb="2">
      <t>セイネン</t>
    </rPh>
    <rPh sb="2" eb="4">
      <t>ガッピ</t>
    </rPh>
    <rPh sb="6" eb="8">
      <t>セイレキ</t>
    </rPh>
    <phoneticPr fontId="1"/>
  </si>
  <si>
    <t>U-15 MD</t>
    <phoneticPr fontId="1"/>
  </si>
  <si>
    <t>U-17 MD</t>
  </si>
  <si>
    <t>U-15 WD</t>
    <phoneticPr fontId="1"/>
  </si>
  <si>
    <t>U-17 MD</t>
    <phoneticPr fontId="1"/>
  </si>
  <si>
    <t>U-17 WD</t>
    <phoneticPr fontId="1"/>
  </si>
  <si>
    <t>U-15 MS</t>
    <phoneticPr fontId="1"/>
  </si>
  <si>
    <t>U-15 WS</t>
    <phoneticPr fontId="1"/>
  </si>
  <si>
    <t>U-17 MS</t>
    <phoneticPr fontId="1"/>
  </si>
  <si>
    <t>U-17 WS</t>
    <phoneticPr fontId="1"/>
  </si>
  <si>
    <t>U15 MD人数</t>
    <rPh sb="6" eb="8">
      <t>ニンズウ</t>
    </rPh>
    <phoneticPr fontId="1"/>
  </si>
  <si>
    <t>U17-MD人数</t>
    <rPh sb="6" eb="8">
      <t>ニンズウ</t>
    </rPh>
    <phoneticPr fontId="1"/>
  </si>
  <si>
    <t>U15-WD人数</t>
    <rPh sb="6" eb="8">
      <t>ニンズウ</t>
    </rPh>
    <phoneticPr fontId="1"/>
  </si>
  <si>
    <t>U17-WD人数</t>
    <rPh sb="6" eb="8">
      <t>ニンズウ</t>
    </rPh>
    <phoneticPr fontId="1"/>
  </si>
  <si>
    <t>所属名：</t>
    <rPh sb="0" eb="2">
      <t>ショゾク</t>
    </rPh>
    <rPh sb="2" eb="3">
      <t>メイ</t>
    </rPh>
    <phoneticPr fontId="1"/>
  </si>
  <si>
    <t>　　　 所属名：</t>
    <rPh sb="4" eb="7">
      <t>ショゾクメイ</t>
    </rPh>
    <phoneticPr fontId="1"/>
  </si>
  <si>
    <t>※①ダブルスのシートに入力したデータが反映されます</t>
    <rPh sb="11" eb="13">
      <t>ニュウリョク</t>
    </rPh>
    <rPh sb="19" eb="21">
      <t>ハンエイ</t>
    </rPh>
    <phoneticPr fontId="1"/>
  </si>
  <si>
    <r>
      <t>計算されている金額を下記の振込先に</t>
    </r>
    <r>
      <rPr>
        <b/>
        <sz val="11"/>
        <color theme="1"/>
        <rFont val="Meiryo UI"/>
        <family val="3"/>
        <charset val="128"/>
      </rPr>
      <t>令和7年１月24日（金）</t>
    </r>
    <r>
      <rPr>
        <sz val="11"/>
        <color theme="1"/>
        <rFont val="Meiryo UI"/>
        <family val="3"/>
        <charset val="128"/>
      </rPr>
      <t>までにお振込ください</t>
    </r>
    <rPh sb="0" eb="2">
      <t>ケイサン</t>
    </rPh>
    <rPh sb="7" eb="9">
      <t>キンガク</t>
    </rPh>
    <rPh sb="10" eb="12">
      <t>カキ</t>
    </rPh>
    <rPh sb="13" eb="16">
      <t>フリコミサキ</t>
    </rPh>
    <rPh sb="17" eb="18">
      <t>レイ</t>
    </rPh>
    <rPh sb="18" eb="19">
      <t>ワ</t>
    </rPh>
    <rPh sb="20" eb="21">
      <t>ネン</t>
    </rPh>
    <rPh sb="22" eb="23">
      <t>ガツ</t>
    </rPh>
    <rPh sb="25" eb="26">
      <t>カ</t>
    </rPh>
    <rPh sb="27" eb="28">
      <t>キン</t>
    </rPh>
    <rPh sb="33" eb="35">
      <t>フリコミ</t>
    </rPh>
    <phoneticPr fontId="1"/>
  </si>
  <si>
    <t>◆　シングルス　　　種別／登録地区／県登録の未・済　　各セルをクリックし、▼から自分の該当するものを選択してください。</t>
    <rPh sb="13" eb="17">
      <t>トウロクチク</t>
    </rPh>
    <rPh sb="18" eb="21">
      <t>ケントウロク</t>
    </rPh>
    <rPh sb="22" eb="23">
      <t>ミ</t>
    </rPh>
    <rPh sb="24" eb="25">
      <t>スミ</t>
    </rPh>
    <rPh sb="27" eb="28">
      <t>カク</t>
    </rPh>
    <rPh sb="40" eb="42">
      <t>ジブン</t>
    </rPh>
    <rPh sb="43" eb="45">
      <t>ガイトウ</t>
    </rPh>
    <rPh sb="50" eb="52">
      <t>センタク</t>
    </rPh>
    <phoneticPr fontId="1"/>
  </si>
  <si>
    <t>◆　ダブルス　　　種別／登録地区／県登録の未・済　　各セルをクリックし、▼から自分の該当するものを選択してください。</t>
    <rPh sb="12" eb="16">
      <t>トウロクチク</t>
    </rPh>
    <rPh sb="17" eb="20">
      <t>ケントウロク</t>
    </rPh>
    <rPh sb="21" eb="22">
      <t>ミ</t>
    </rPh>
    <rPh sb="23" eb="24">
      <t>スミ</t>
    </rPh>
    <rPh sb="26" eb="27">
      <t>カク</t>
    </rPh>
    <rPh sb="39" eb="41">
      <t>ジブン</t>
    </rPh>
    <rPh sb="42" eb="44">
      <t>ガイトウ</t>
    </rPh>
    <rPh sb="49" eb="51">
      <t>センタク</t>
    </rPh>
    <phoneticPr fontId="1"/>
  </si>
  <si>
    <t>U-17MS人数</t>
    <rPh sb="6" eb="8">
      <t>ニンズウ</t>
    </rPh>
    <phoneticPr fontId="1"/>
  </si>
  <si>
    <t>U-15MS人数</t>
    <rPh sb="6" eb="8">
      <t>ニンズウ</t>
    </rPh>
    <phoneticPr fontId="1"/>
  </si>
  <si>
    <t>U-15WS人数</t>
    <rPh sb="6" eb="8">
      <t>ニンズウ</t>
    </rPh>
    <phoneticPr fontId="1"/>
  </si>
  <si>
    <t>U-17WS人数</t>
    <rPh sb="6" eb="8">
      <t>ニンズウ</t>
    </rPh>
    <phoneticPr fontId="1"/>
  </si>
  <si>
    <t>2026　福島民報杯　福島県選抜ジュニアバドミントン競技大会　申込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</si>
</sst>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[&lt;=999]000;[&lt;=9999]000\-00;000\-0000"/>
  </numFmts>
  <fonts count="15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b/>
      <sz val="12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b/>
      <sz val="14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u/>
      <sz val="11"/>
      <color theme="10"/>
      <name val="Meiryo UI"/>
      <family val="3"/>
      <charset val="128"/>
    </font>
    <font>
      <sz val="11"/>
      <color rgb="FFFF0000"/>
      <name val="Meiryo UI"/>
      <family val="3"/>
      <charset val="128"/>
    </font>
    <font>
      <sz val="11"/>
      <color theme="0"/>
      <name val="Meiryo UI"/>
      <family val="3"/>
      <charset val="128"/>
    </font>
    <font>
      <sz val="11"/>
      <color theme="1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double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double">
        <color indexed="64"/>
      </bottom>
      <diagonal/>
    </border>
    <border>
      <left style="dotted">
        <color indexed="64"/>
      </left>
      <right style="medium">
        <color auto="1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auto="1"/>
      </left>
      <right style="dotted">
        <color auto="1"/>
      </right>
      <top/>
      <bottom style="medium">
        <color auto="1"/>
      </bottom>
      <diagonal/>
    </border>
    <border>
      <left style="dotted">
        <color auto="1"/>
      </left>
      <right style="dotted">
        <color auto="1"/>
      </right>
      <top/>
      <bottom style="medium">
        <color auto="1"/>
      </bottom>
      <diagonal/>
    </border>
    <border>
      <left style="dotted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tted">
        <color auto="1"/>
      </right>
      <top style="medium">
        <color indexed="64"/>
      </top>
      <bottom/>
      <diagonal/>
    </border>
    <border>
      <left style="dotted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dotted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dotted">
        <color auto="1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double">
        <color indexed="64"/>
      </bottom>
      <diagonal/>
    </border>
    <border>
      <left style="dotted">
        <color indexed="64"/>
      </left>
      <right style="dotted">
        <color indexed="64"/>
      </right>
      <top/>
      <bottom style="double">
        <color indexed="64"/>
      </bottom>
      <diagonal/>
    </border>
    <border>
      <left style="dotted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dotted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tted">
        <color indexed="64"/>
      </left>
      <right style="dotted">
        <color indexed="64"/>
      </right>
      <top style="double">
        <color indexed="64"/>
      </top>
      <bottom style="double">
        <color indexed="64"/>
      </bottom>
      <diagonal/>
    </border>
    <border>
      <left style="dotted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 applyNumberFormat="0" applyFill="0" applyBorder="0" applyAlignment="0" applyProtection="0">
      <alignment vertical="center"/>
    </xf>
  </cellStyleXfs>
  <cellXfs count="111">
    <xf numFmtId="0" fontId="0" fillId="0" borderId="0" xfId="0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2" borderId="4" xfId="0" applyFill="1" applyBorder="1" applyAlignment="1">
      <alignment horizontal="center" vertical="center" wrapText="1"/>
    </xf>
    <xf numFmtId="14" fontId="0" fillId="2" borderId="4" xfId="0" applyNumberForma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1" xfId="0" applyBorder="1" applyAlignment="1">
      <alignment horizontal="right" vertical="center"/>
    </xf>
    <xf numFmtId="0" fontId="2" fillId="0" borderId="0" xfId="0" applyFont="1">
      <alignment vertical="center"/>
    </xf>
    <xf numFmtId="0" fontId="7" fillId="0" borderId="0" xfId="0" applyFont="1">
      <alignment vertical="center"/>
    </xf>
    <xf numFmtId="0" fontId="7" fillId="0" borderId="0" xfId="0" applyFont="1" applyProtection="1">
      <alignment vertical="center"/>
      <protection locked="0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6" fontId="7" fillId="0" borderId="15" xfId="0" applyNumberFormat="1" applyFont="1" applyBorder="1">
      <alignment vertical="center"/>
    </xf>
    <xf numFmtId="6" fontId="7" fillId="0" borderId="16" xfId="0" applyNumberFormat="1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6" fontId="7" fillId="0" borderId="14" xfId="0" applyNumberFormat="1" applyFont="1" applyBorder="1">
      <alignment vertical="center"/>
    </xf>
    <xf numFmtId="0" fontId="7" fillId="0" borderId="18" xfId="0" applyFont="1" applyBorder="1">
      <alignment vertical="center"/>
    </xf>
    <xf numFmtId="0" fontId="7" fillId="0" borderId="19" xfId="0" applyFont="1" applyBorder="1">
      <alignment vertical="center"/>
    </xf>
    <xf numFmtId="6" fontId="7" fillId="0" borderId="20" xfId="0" applyNumberFormat="1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right" vertical="center"/>
    </xf>
    <xf numFmtId="0" fontId="7" fillId="0" borderId="1" xfId="0" applyFont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0" borderId="0" xfId="0" applyFont="1" applyAlignment="1"/>
    <xf numFmtId="0" fontId="0" fillId="2" borderId="1" xfId="0" applyFill="1" applyBorder="1" applyAlignment="1">
      <alignment horizontal="right" vertical="center"/>
    </xf>
    <xf numFmtId="0" fontId="7" fillId="0" borderId="1" xfId="0" applyFont="1" applyBorder="1" applyAlignment="1">
      <alignment horizontal="distributed" vertical="center"/>
    </xf>
    <xf numFmtId="0" fontId="7" fillId="0" borderId="7" xfId="0" applyFont="1" applyBorder="1" applyAlignment="1">
      <alignment horizontal="distributed" vertical="center"/>
    </xf>
    <xf numFmtId="0" fontId="7" fillId="0" borderId="29" xfId="0" applyFont="1" applyBorder="1">
      <alignment vertical="center"/>
    </xf>
    <xf numFmtId="0" fontId="7" fillId="2" borderId="9" xfId="0" applyFont="1" applyFill="1" applyBorder="1" applyAlignment="1">
      <alignment horizontal="center" vertical="center" wrapText="1"/>
    </xf>
    <xf numFmtId="0" fontId="11" fillId="0" borderId="0" xfId="0" applyFont="1">
      <alignment vertical="center"/>
    </xf>
    <xf numFmtId="0" fontId="7" fillId="0" borderId="30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6" fontId="7" fillId="0" borderId="31" xfId="0" applyNumberFormat="1" applyFont="1" applyBorder="1">
      <alignment vertical="center"/>
    </xf>
    <xf numFmtId="6" fontId="7" fillId="0" borderId="32" xfId="0" applyNumberFormat="1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6" fontId="7" fillId="0" borderId="34" xfId="0" applyNumberFormat="1" applyFont="1" applyBorder="1">
      <alignment vertical="center"/>
    </xf>
    <xf numFmtId="6" fontId="7" fillId="0" borderId="35" xfId="0" applyNumberFormat="1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6" fontId="7" fillId="0" borderId="38" xfId="0" applyNumberFormat="1" applyFont="1" applyBorder="1">
      <alignment vertical="center"/>
    </xf>
    <xf numFmtId="6" fontId="7" fillId="0" borderId="39" xfId="0" applyNumberFormat="1" applyFont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0" fontId="12" fillId="0" borderId="0" xfId="0" applyFont="1">
      <alignment vertical="center"/>
    </xf>
    <xf numFmtId="0" fontId="7" fillId="0" borderId="5" xfId="0" applyFont="1" applyBorder="1" applyAlignment="1" applyProtection="1">
      <alignment horizontal="center" vertical="center" wrapText="1"/>
      <protection locked="0"/>
    </xf>
    <xf numFmtId="0" fontId="7" fillId="0" borderId="9" xfId="0" applyFont="1" applyBorder="1" applyAlignment="1" applyProtection="1">
      <alignment horizontal="center" vertical="center" wrapText="1"/>
      <protection locked="0"/>
    </xf>
    <xf numFmtId="14" fontId="7" fillId="0" borderId="5" xfId="0" applyNumberFormat="1" applyFont="1" applyBorder="1" applyAlignment="1" applyProtection="1">
      <alignment horizontal="center" vertical="center" wrapText="1"/>
      <protection locked="0"/>
    </xf>
    <xf numFmtId="0" fontId="7" fillId="0" borderId="4" xfId="0" applyFont="1" applyBorder="1" applyAlignment="1" applyProtection="1">
      <alignment horizontal="center" vertical="center" wrapText="1"/>
      <protection locked="0"/>
    </xf>
    <xf numFmtId="14" fontId="7" fillId="0" borderId="4" xfId="0" applyNumberFormat="1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14" fontId="0" fillId="0" borderId="1" xfId="0" applyNumberFormat="1" applyBorder="1" applyAlignment="1" applyProtection="1">
      <alignment horizontal="center" vertical="center" wrapText="1"/>
      <protection locked="0"/>
    </xf>
    <xf numFmtId="0" fontId="13" fillId="2" borderId="5" xfId="0" applyFont="1" applyFill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0" borderId="5" xfId="0" applyFont="1" applyBorder="1" applyAlignment="1" applyProtection="1">
      <alignment horizontal="center" vertical="center" wrapText="1"/>
      <protection locked="0"/>
    </xf>
    <xf numFmtId="0" fontId="13" fillId="0" borderId="9" xfId="0" applyFont="1" applyBorder="1" applyAlignment="1" applyProtection="1">
      <alignment horizontal="center" vertical="center" wrapText="1"/>
      <protection locked="0"/>
    </xf>
    <xf numFmtId="0" fontId="13" fillId="0" borderId="9" xfId="0" applyFont="1" applyBorder="1" applyProtection="1">
      <alignment vertical="center"/>
      <protection locked="0"/>
    </xf>
    <xf numFmtId="0" fontId="13" fillId="0" borderId="4" xfId="0" applyFont="1" applyBorder="1" applyAlignment="1" applyProtection="1">
      <alignment horizontal="center" vertical="center" wrapText="1"/>
      <protection locked="0"/>
    </xf>
    <xf numFmtId="0" fontId="13" fillId="0" borderId="8" xfId="0" applyFont="1" applyBorder="1" applyAlignment="1" applyProtection="1">
      <alignment horizontal="center" vertical="center" wrapText="1"/>
      <protection locked="0"/>
    </xf>
    <xf numFmtId="0" fontId="13" fillId="0" borderId="4" xfId="0" applyFont="1" applyBorder="1" applyProtection="1">
      <alignment vertical="center"/>
      <protection locked="0"/>
    </xf>
    <xf numFmtId="0" fontId="13" fillId="0" borderId="0" xfId="0" applyFont="1" applyProtection="1">
      <alignment vertical="center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center" vertical="center" wrapText="1"/>
      <protection locked="0"/>
    </xf>
    <xf numFmtId="0" fontId="13" fillId="0" borderId="1" xfId="0" applyFont="1" applyBorder="1" applyProtection="1">
      <alignment vertical="center"/>
      <protection locked="0"/>
    </xf>
    <xf numFmtId="0" fontId="13" fillId="2" borderId="1" xfId="0" applyFont="1" applyFill="1" applyBorder="1" applyAlignment="1" applyProtection="1">
      <alignment horizontal="center" vertical="center"/>
      <protection locked="0"/>
    </xf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14" fontId="7" fillId="2" borderId="8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9" xfId="0" applyFill="1" applyBorder="1" applyAlignment="1">
      <alignment horizontal="center" vertical="center" wrapText="1"/>
    </xf>
    <xf numFmtId="14" fontId="7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0" xfId="0" applyFont="1">
      <alignment vertical="center"/>
    </xf>
    <xf numFmtId="0" fontId="8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3" fillId="0" borderId="5" xfId="0" applyFont="1" applyBorder="1" applyAlignment="1" applyProtection="1">
      <alignment horizontal="center" vertical="center"/>
      <protection locked="0"/>
    </xf>
    <xf numFmtId="0" fontId="13" fillId="0" borderId="7" xfId="0" applyFont="1" applyBorder="1" applyAlignment="1" applyProtection="1">
      <alignment horizontal="center" vertical="center"/>
      <protection locked="0"/>
    </xf>
    <xf numFmtId="0" fontId="7" fillId="2" borderId="1" xfId="0" applyFont="1" applyFill="1" applyBorder="1" applyAlignment="1">
      <alignment horizontal="center" vertical="center"/>
    </xf>
    <xf numFmtId="0" fontId="13" fillId="2" borderId="5" xfId="0" applyFont="1" applyFill="1" applyBorder="1" applyAlignment="1" applyProtection="1">
      <alignment horizontal="center" vertical="center"/>
      <protection locked="0"/>
    </xf>
    <xf numFmtId="0" fontId="13" fillId="2" borderId="7" xfId="0" applyFont="1" applyFill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10" fillId="0" borderId="1" xfId="1" applyFont="1" applyBorder="1" applyAlignment="1" applyProtection="1">
      <alignment horizontal="center" vertical="center"/>
      <protection locked="0"/>
    </xf>
    <xf numFmtId="176" fontId="7" fillId="0" borderId="2" xfId="0" applyNumberFormat="1" applyFont="1" applyBorder="1" applyAlignment="1" applyProtection="1">
      <alignment horizontal="center" vertical="center"/>
      <protection locked="0"/>
    </xf>
    <xf numFmtId="176" fontId="7" fillId="0" borderId="3" xfId="0" applyNumberFormat="1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alignment horizontal="center" vertical="center"/>
      <protection locked="0"/>
    </xf>
    <xf numFmtId="0" fontId="7" fillId="0" borderId="6" xfId="0" applyFont="1" applyBorder="1" applyAlignment="1">
      <alignment horizontal="left" vertical="center"/>
    </xf>
    <xf numFmtId="0" fontId="7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40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23" xfId="0" applyFont="1" applyBorder="1" applyAlignment="1" applyProtection="1">
      <alignment horizontal="center" vertical="center"/>
      <protection locked="0"/>
    </xf>
    <xf numFmtId="0" fontId="7" fillId="0" borderId="24" xfId="0" applyFont="1" applyBorder="1" applyAlignment="1" applyProtection="1">
      <alignment horizontal="center" vertical="center"/>
      <protection locked="0"/>
    </xf>
    <xf numFmtId="0" fontId="7" fillId="0" borderId="25" xfId="0" applyFont="1" applyBorder="1" applyAlignment="1" applyProtection="1">
      <alignment horizontal="center" vertical="center"/>
      <protection locked="0"/>
    </xf>
    <xf numFmtId="0" fontId="7" fillId="0" borderId="26" xfId="0" applyFont="1" applyBorder="1" applyAlignment="1" applyProtection="1">
      <alignment horizontal="center" vertical="center"/>
      <protection locked="0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pageSetUpPr fitToPage="1"/>
  </sheetPr>
  <dimension ref="A1:M36"/>
  <sheetViews>
    <sheetView tabSelected="1" view="pageBreakPreview" zoomScale="91" zoomScaleNormal="91" zoomScaleSheetLayoutView="91" workbookViewId="0">
      <selection activeCell="D11" sqref="D11"/>
    </sheetView>
  </sheetViews>
  <sheetFormatPr defaultColWidth="8.9140625" defaultRowHeight="15"/>
  <cols>
    <col min="1" max="1" width="4.5" style="8" customWidth="1"/>
    <col min="2" max="2" width="8.58203125" style="8" customWidth="1"/>
    <col min="3" max="3" width="15.83203125" style="8" customWidth="1"/>
    <col min="4" max="4" width="18.4140625" style="8" customWidth="1"/>
    <col min="5" max="5" width="18.9140625" style="8" customWidth="1"/>
    <col min="6" max="6" width="7.58203125" style="8" customWidth="1"/>
    <col min="7" max="7" width="8" style="8" customWidth="1"/>
    <col min="8" max="8" width="12.75" style="8" customWidth="1"/>
    <col min="9" max="9" width="15.4140625" style="8" customWidth="1"/>
    <col min="10" max="10" width="8.9140625" style="8"/>
    <col min="11" max="11" width="6.58203125" style="8" hidden="1" customWidth="1"/>
    <col min="12" max="12" width="7.58203125" style="8" hidden="1" customWidth="1"/>
    <col min="13" max="13" width="0" style="8" hidden="1" customWidth="1"/>
    <col min="14" max="16384" width="8.9140625" style="8"/>
  </cols>
  <sheetData>
    <row r="1" spans="1:13" ht="24" customHeight="1">
      <c r="A1" s="80" t="s">
        <v>94</v>
      </c>
      <c r="B1" s="80"/>
      <c r="C1" s="80"/>
      <c r="D1" s="80"/>
      <c r="E1" s="80"/>
      <c r="F1" s="80"/>
      <c r="G1" s="80"/>
      <c r="H1" s="80"/>
      <c r="I1" s="80"/>
    </row>
    <row r="2" spans="1:13" ht="18" customHeight="1">
      <c r="A2" s="25"/>
      <c r="B2" s="25"/>
      <c r="C2" s="25"/>
      <c r="D2" s="26" t="s">
        <v>84</v>
      </c>
      <c r="E2" s="89"/>
      <c r="F2" s="90"/>
      <c r="G2" s="26" t="s">
        <v>36</v>
      </c>
      <c r="H2" s="87"/>
      <c r="I2" s="87"/>
      <c r="J2" s="87"/>
    </row>
    <row r="3" spans="1:13" ht="18" customHeight="1">
      <c r="D3" s="26" t="s">
        <v>35</v>
      </c>
      <c r="E3" s="91"/>
      <c r="F3" s="92"/>
      <c r="G3" s="26" t="s">
        <v>37</v>
      </c>
      <c r="H3" s="88"/>
      <c r="I3" s="88"/>
      <c r="J3" s="88"/>
    </row>
    <row r="4" spans="1:13">
      <c r="A4" s="93" t="s">
        <v>89</v>
      </c>
      <c r="B4" s="93"/>
      <c r="C4" s="93"/>
      <c r="D4" s="93"/>
      <c r="E4" s="93"/>
      <c r="F4" s="93"/>
      <c r="G4" s="93"/>
      <c r="H4" s="93"/>
      <c r="I4" s="93"/>
    </row>
    <row r="5" spans="1:13" ht="30">
      <c r="A5" s="27" t="s">
        <v>0</v>
      </c>
      <c r="B5" s="27" t="s">
        <v>42</v>
      </c>
      <c r="C5" s="27" t="s">
        <v>1</v>
      </c>
      <c r="D5" s="27" t="s">
        <v>2</v>
      </c>
      <c r="E5" s="27" t="s">
        <v>3</v>
      </c>
      <c r="F5" s="27" t="s">
        <v>56</v>
      </c>
      <c r="G5" s="27" t="s">
        <v>4</v>
      </c>
      <c r="H5" s="27" t="s">
        <v>11</v>
      </c>
      <c r="I5" s="27" t="s">
        <v>14</v>
      </c>
      <c r="J5" s="27" t="s">
        <v>63</v>
      </c>
    </row>
    <row r="6" spans="1:13" ht="18" customHeight="1">
      <c r="A6" s="84" t="s">
        <v>5</v>
      </c>
      <c r="B6" s="85" t="s">
        <v>72</v>
      </c>
      <c r="C6" s="58" t="s">
        <v>6</v>
      </c>
      <c r="D6" s="58" t="s">
        <v>69</v>
      </c>
      <c r="E6" s="59" t="s">
        <v>12</v>
      </c>
      <c r="F6" s="58" t="s">
        <v>9</v>
      </c>
      <c r="G6" s="77">
        <f t="shared" ref="G6:G7" ca="1" si="0">IF(H6="","　",(INT((NOW()-H6)/365.25)))</f>
        <v>18</v>
      </c>
      <c r="H6" s="78">
        <v>39388</v>
      </c>
      <c r="I6" s="28">
        <v>1000000001</v>
      </c>
      <c r="J6" s="35" t="s">
        <v>16</v>
      </c>
    </row>
    <row r="7" spans="1:13" ht="18" customHeight="1">
      <c r="A7" s="84"/>
      <c r="B7" s="86"/>
      <c r="C7" s="60" t="s">
        <v>67</v>
      </c>
      <c r="D7" s="60" t="s">
        <v>68</v>
      </c>
      <c r="E7" s="60" t="s">
        <v>13</v>
      </c>
      <c r="F7" s="60" t="s">
        <v>10</v>
      </c>
      <c r="G7" s="75">
        <f t="shared" ca="1" si="0"/>
        <v>18</v>
      </c>
      <c r="H7" s="76">
        <v>39419</v>
      </c>
      <c r="I7" s="29">
        <v>1100000002</v>
      </c>
      <c r="J7" s="29" t="s">
        <v>16</v>
      </c>
    </row>
    <row r="8" spans="1:13" ht="18" customHeight="1">
      <c r="A8" s="81">
        <v>1</v>
      </c>
      <c r="B8" s="82"/>
      <c r="C8" s="61"/>
      <c r="D8" s="61"/>
      <c r="E8" s="62"/>
      <c r="F8" s="63"/>
      <c r="G8" s="73" t="str">
        <f ca="1">IF(H8="","　",(INT((NOW()-H8)/365.25)))</f>
        <v>　</v>
      </c>
      <c r="H8" s="52"/>
      <c r="I8" s="50"/>
      <c r="J8" s="51"/>
      <c r="K8" t="s">
        <v>71</v>
      </c>
      <c r="L8" s="36" t="s">
        <v>57</v>
      </c>
    </row>
    <row r="9" spans="1:13" ht="18" customHeight="1">
      <c r="A9" s="81"/>
      <c r="B9" s="83"/>
      <c r="C9" s="64"/>
      <c r="D9" s="64"/>
      <c r="E9" s="65"/>
      <c r="F9" s="66"/>
      <c r="G9" s="72" t="str">
        <f ca="1">IF(H9="","　",(INT((NOW()-H9)/365.25)))</f>
        <v>　</v>
      </c>
      <c r="H9" s="54"/>
      <c r="I9" s="53"/>
      <c r="J9" s="53"/>
      <c r="K9" t="s">
        <v>73</v>
      </c>
      <c r="L9" s="8" t="s">
        <v>16</v>
      </c>
    </row>
    <row r="10" spans="1:13" ht="18" customHeight="1">
      <c r="A10" s="81">
        <v>2</v>
      </c>
      <c r="B10" s="82"/>
      <c r="C10" s="61"/>
      <c r="D10" s="61"/>
      <c r="E10" s="61"/>
      <c r="F10" s="63"/>
      <c r="G10" s="73" t="str">
        <f t="shared" ref="G10:G27" ca="1" si="1">IF(H10="","　",(INT((NOW()-H10)/365.25)))</f>
        <v>　</v>
      </c>
      <c r="H10" s="52"/>
      <c r="I10" s="50"/>
      <c r="J10" s="51"/>
      <c r="K10" t="s">
        <v>74</v>
      </c>
    </row>
    <row r="11" spans="1:13" ht="18" customHeight="1">
      <c r="A11" s="81"/>
      <c r="B11" s="83"/>
      <c r="C11" s="64"/>
      <c r="D11" s="64"/>
      <c r="E11" s="64"/>
      <c r="F11" s="66"/>
      <c r="G11" s="72" t="str">
        <f t="shared" ca="1" si="1"/>
        <v>　</v>
      </c>
      <c r="H11" s="54"/>
      <c r="I11" s="53"/>
      <c r="J11" s="53"/>
      <c r="K11" t="s">
        <v>75</v>
      </c>
      <c r="L11" s="30"/>
      <c r="M11" s="30"/>
    </row>
    <row r="12" spans="1:13" ht="18" customHeight="1">
      <c r="A12" s="81">
        <v>3</v>
      </c>
      <c r="B12" s="82"/>
      <c r="C12" s="61"/>
      <c r="D12" s="61"/>
      <c r="E12" s="67"/>
      <c r="F12" s="63"/>
      <c r="G12" s="73" t="str">
        <f t="shared" ca="1" si="1"/>
        <v>　</v>
      </c>
      <c r="H12" s="52"/>
      <c r="I12" s="50"/>
      <c r="J12" s="51"/>
    </row>
    <row r="13" spans="1:13" ht="18" customHeight="1">
      <c r="A13" s="81"/>
      <c r="B13" s="83"/>
      <c r="C13" s="64"/>
      <c r="D13" s="64"/>
      <c r="E13" s="64"/>
      <c r="F13" s="66"/>
      <c r="G13" s="72" t="str">
        <f t="shared" ca="1" si="1"/>
        <v>　</v>
      </c>
      <c r="H13" s="54"/>
      <c r="I13" s="53"/>
      <c r="J13" s="53"/>
      <c r="K13" s="8" t="s">
        <v>18</v>
      </c>
    </row>
    <row r="14" spans="1:13" ht="18" customHeight="1">
      <c r="A14" s="81">
        <v>4</v>
      </c>
      <c r="B14" s="82"/>
      <c r="C14" s="61"/>
      <c r="D14" s="61"/>
      <c r="E14" s="61"/>
      <c r="F14" s="63"/>
      <c r="G14" s="73" t="str">
        <f t="shared" ca="1" si="1"/>
        <v>　</v>
      </c>
      <c r="H14" s="52"/>
      <c r="I14" s="50"/>
      <c r="J14" s="51"/>
      <c r="K14" s="8" t="s">
        <v>17</v>
      </c>
    </row>
    <row r="15" spans="1:13" ht="18" customHeight="1">
      <c r="A15" s="81"/>
      <c r="B15" s="83"/>
      <c r="C15" s="64"/>
      <c r="D15" s="64"/>
      <c r="E15" s="64"/>
      <c r="F15" s="66"/>
      <c r="G15" s="72" t="str">
        <f t="shared" ca="1" si="1"/>
        <v>　</v>
      </c>
      <c r="H15" s="54"/>
      <c r="I15" s="53"/>
      <c r="J15" s="53"/>
    </row>
    <row r="16" spans="1:13" ht="18" customHeight="1">
      <c r="A16" s="81">
        <v>5</v>
      </c>
      <c r="B16" s="82"/>
      <c r="C16" s="61"/>
      <c r="D16" s="61"/>
      <c r="E16" s="61"/>
      <c r="F16" s="63"/>
      <c r="G16" s="73" t="str">
        <f t="shared" ca="1" si="1"/>
        <v>　</v>
      </c>
      <c r="H16" s="52"/>
      <c r="I16" s="50"/>
      <c r="J16" s="51"/>
      <c r="K16" t="s">
        <v>30</v>
      </c>
    </row>
    <row r="17" spans="1:13" ht="18" customHeight="1">
      <c r="A17" s="81"/>
      <c r="B17" s="83"/>
      <c r="C17" s="64"/>
      <c r="D17" s="64"/>
      <c r="E17" s="64"/>
      <c r="F17" s="66"/>
      <c r="G17" s="72" t="str">
        <f t="shared" ca="1" si="1"/>
        <v>　</v>
      </c>
      <c r="H17" s="54"/>
      <c r="I17" s="53"/>
      <c r="J17" s="53"/>
      <c r="K17" t="s">
        <v>31</v>
      </c>
    </row>
    <row r="18" spans="1:13" ht="18" customHeight="1">
      <c r="A18" s="81">
        <v>6</v>
      </c>
      <c r="B18" s="82"/>
      <c r="C18" s="61"/>
      <c r="D18" s="61"/>
      <c r="E18" s="61"/>
      <c r="F18" s="63"/>
      <c r="G18" s="73" t="str">
        <f t="shared" ca="1" si="1"/>
        <v>　</v>
      </c>
      <c r="H18" s="52"/>
      <c r="I18" s="50"/>
      <c r="J18" s="51"/>
      <c r="K18" t="s">
        <v>32</v>
      </c>
    </row>
    <row r="19" spans="1:13" ht="18" customHeight="1">
      <c r="A19" s="81"/>
      <c r="B19" s="83"/>
      <c r="C19" s="64"/>
      <c r="D19" s="64"/>
      <c r="E19" s="64"/>
      <c r="F19" s="66"/>
      <c r="G19" s="72" t="str">
        <f t="shared" ca="1" si="1"/>
        <v>　</v>
      </c>
      <c r="H19" s="54"/>
      <c r="I19" s="53"/>
      <c r="J19" s="53"/>
      <c r="K19" t="s">
        <v>33</v>
      </c>
    </row>
    <row r="20" spans="1:13" ht="18" customHeight="1">
      <c r="A20" s="81">
        <v>7</v>
      </c>
      <c r="B20" s="82"/>
      <c r="C20" s="61"/>
      <c r="D20" s="61"/>
      <c r="E20" s="61"/>
      <c r="F20" s="63"/>
      <c r="G20" s="73" t="str">
        <f t="shared" ca="1" si="1"/>
        <v>　</v>
      </c>
      <c r="H20" s="52"/>
      <c r="I20" s="50"/>
      <c r="J20" s="51"/>
      <c r="K20" t="s">
        <v>10</v>
      </c>
    </row>
    <row r="21" spans="1:13" ht="18" customHeight="1">
      <c r="A21" s="81"/>
      <c r="B21" s="83"/>
      <c r="C21" s="64"/>
      <c r="D21" s="64"/>
      <c r="E21" s="64"/>
      <c r="F21" s="66"/>
      <c r="G21" s="72" t="str">
        <f t="shared" ca="1" si="1"/>
        <v>　</v>
      </c>
      <c r="H21" s="54"/>
      <c r="I21" s="53"/>
      <c r="J21" s="53"/>
      <c r="K21" t="s">
        <v>34</v>
      </c>
    </row>
    <row r="22" spans="1:13" ht="18" customHeight="1">
      <c r="A22" s="81">
        <v>8</v>
      </c>
      <c r="B22" s="82"/>
      <c r="C22" s="61"/>
      <c r="D22" s="61"/>
      <c r="E22" s="61"/>
      <c r="F22" s="63"/>
      <c r="G22" s="73" t="str">
        <f t="shared" ca="1" si="1"/>
        <v>　</v>
      </c>
      <c r="H22" s="52"/>
      <c r="I22" s="50"/>
      <c r="J22" s="51"/>
    </row>
    <row r="23" spans="1:13" s="30" customFormat="1" ht="18" customHeight="1">
      <c r="A23" s="81"/>
      <c r="B23" s="83"/>
      <c r="C23" s="64"/>
      <c r="D23" s="64"/>
      <c r="E23" s="64"/>
      <c r="F23" s="66"/>
      <c r="G23" s="72" t="str">
        <f t="shared" ca="1" si="1"/>
        <v>　</v>
      </c>
      <c r="H23" s="54"/>
      <c r="I23" s="53"/>
      <c r="J23" s="53"/>
      <c r="L23" s="8"/>
      <c r="M23" s="8"/>
    </row>
    <row r="24" spans="1:13" ht="18" customHeight="1">
      <c r="A24" s="81">
        <v>9</v>
      </c>
      <c r="B24" s="82"/>
      <c r="C24" s="61"/>
      <c r="D24" s="61"/>
      <c r="E24" s="61"/>
      <c r="F24" s="63"/>
      <c r="G24" s="73" t="str">
        <f t="shared" ca="1" si="1"/>
        <v>　</v>
      </c>
      <c r="H24" s="52"/>
      <c r="I24" s="50"/>
      <c r="J24" s="51"/>
    </row>
    <row r="25" spans="1:13" ht="18" customHeight="1">
      <c r="A25" s="81"/>
      <c r="B25" s="83"/>
      <c r="C25" s="64"/>
      <c r="D25" s="64"/>
      <c r="E25" s="64"/>
      <c r="F25" s="66"/>
      <c r="G25" s="72" t="str">
        <f t="shared" ca="1" si="1"/>
        <v>　</v>
      </c>
      <c r="H25" s="54"/>
      <c r="I25" s="53"/>
      <c r="J25" s="53"/>
    </row>
    <row r="26" spans="1:13" ht="18" customHeight="1">
      <c r="A26" s="81">
        <v>10</v>
      </c>
      <c r="B26" s="82"/>
      <c r="C26" s="61"/>
      <c r="D26" s="61"/>
      <c r="E26" s="61"/>
      <c r="F26" s="63"/>
      <c r="G26" s="73" t="str">
        <f t="shared" ca="1" si="1"/>
        <v>　</v>
      </c>
      <c r="H26" s="52"/>
      <c r="I26" s="50"/>
      <c r="J26" s="51"/>
    </row>
    <row r="27" spans="1:13" ht="18" customHeight="1">
      <c r="A27" s="81"/>
      <c r="B27" s="83"/>
      <c r="C27" s="64"/>
      <c r="D27" s="64"/>
      <c r="E27" s="64"/>
      <c r="F27" s="66"/>
      <c r="G27" s="72" t="str">
        <f t="shared" ca="1" si="1"/>
        <v>　</v>
      </c>
      <c r="H27" s="54"/>
      <c r="I27" s="53"/>
      <c r="J27" s="53"/>
    </row>
    <row r="28" spans="1:13">
      <c r="C28" s="8" t="s">
        <v>80</v>
      </c>
      <c r="D28" s="8">
        <f>COUNTIF(B8:B27,"U-15 MD")</f>
        <v>0</v>
      </c>
      <c r="E28" s="8" t="s">
        <v>38</v>
      </c>
      <c r="F28" s="49">
        <f>COUNTIF(F8:F27,"ふるさと")</f>
        <v>0</v>
      </c>
      <c r="J28" s="49">
        <f>COUNTIF(J8:J27,"未")</f>
        <v>0</v>
      </c>
    </row>
    <row r="29" spans="1:13">
      <c r="C29" s="8" t="s">
        <v>81</v>
      </c>
      <c r="D29" s="8">
        <f>COUNTIF(B8:B27,"U-17 MD")</f>
        <v>0</v>
      </c>
      <c r="E29" s="8" t="s">
        <v>38</v>
      </c>
    </row>
    <row r="30" spans="1:13">
      <c r="C30" s="8" t="s">
        <v>82</v>
      </c>
      <c r="D30" s="8">
        <f>COUNTIF(B8:B27,"U-15 WD")</f>
        <v>0</v>
      </c>
      <c r="E30" s="8" t="s">
        <v>38</v>
      </c>
    </row>
    <row r="31" spans="1:13">
      <c r="C31" s="8" t="s">
        <v>83</v>
      </c>
      <c r="D31" s="8">
        <f>COUNTIF(B8:B27,"U-17 WD")</f>
        <v>0</v>
      </c>
      <c r="E31" s="8" t="s">
        <v>38</v>
      </c>
    </row>
    <row r="32" spans="1:13" ht="18.75" customHeight="1"/>
    <row r="33" ht="18.75" customHeight="1"/>
    <row r="34" ht="18.75" customHeight="1"/>
    <row r="35" ht="18.75" customHeight="1"/>
    <row r="36" ht="18.75" customHeight="1"/>
  </sheetData>
  <mergeCells count="28">
    <mergeCell ref="A22:A23"/>
    <mergeCell ref="B26:B27"/>
    <mergeCell ref="A10:A11"/>
    <mergeCell ref="B10:B11"/>
    <mergeCell ref="A12:A13"/>
    <mergeCell ref="B12:B13"/>
    <mergeCell ref="A26:A27"/>
    <mergeCell ref="A24:A25"/>
    <mergeCell ref="B22:B23"/>
    <mergeCell ref="B24:B25"/>
    <mergeCell ref="A20:A21"/>
    <mergeCell ref="B20:B21"/>
    <mergeCell ref="A1:I1"/>
    <mergeCell ref="A18:A19"/>
    <mergeCell ref="B18:B19"/>
    <mergeCell ref="A14:A15"/>
    <mergeCell ref="B14:B15"/>
    <mergeCell ref="A16:A17"/>
    <mergeCell ref="B16:B17"/>
    <mergeCell ref="A6:A7"/>
    <mergeCell ref="B6:B7"/>
    <mergeCell ref="H2:J2"/>
    <mergeCell ref="H3:J3"/>
    <mergeCell ref="E2:F2"/>
    <mergeCell ref="E3:F3"/>
    <mergeCell ref="A8:A9"/>
    <mergeCell ref="A4:I4"/>
    <mergeCell ref="B8:B9"/>
  </mergeCells>
  <phoneticPr fontId="1"/>
  <dataValidations xWindow="218" yWindow="362" count="7">
    <dataValidation type="list" allowBlank="1" showInputMessage="1" showErrorMessage="1" sqref="L8:L9" xr:uid="{00000000-0002-0000-0000-000001000000}">
      <formula1>$J$8:$J$27</formula1>
    </dataValidation>
    <dataValidation type="list" allowBlank="1" showInputMessage="1" showErrorMessage="1" promptTitle="県登録" prompt="県登録の_x000a_" sqref="J7:J27" xr:uid="{00000000-0002-0000-0000-000003000000}">
      <formula1>$L$8:$L$9</formula1>
    </dataValidation>
    <dataValidation type="list" allowBlank="1" showInputMessage="1" showErrorMessage="1" promptTitle="県登録" prompt="県登録の_x000a_確認です_x000a_" sqref="J6" xr:uid="{00000000-0002-0000-0000-000004000000}">
      <formula1>$L$8:$L$9</formula1>
    </dataValidation>
    <dataValidation type="list" allowBlank="1" showInputMessage="1" showErrorMessage="1" sqref="K8:K11" xr:uid="{BDD93F44-919C-43A9-9164-BAABEB237D7B}">
      <formula1>$B$6:$B$27</formula1>
    </dataValidation>
    <dataValidation type="list" allowBlank="1" showInputMessage="1" showErrorMessage="1" promptTitle="登録地区" prompt="登録地区を　_x000a_選択して下さい" sqref="F8:F27" xr:uid="{00000000-0002-0000-0000-000002000000}">
      <formula1>$K$16:$K$21</formula1>
    </dataValidation>
    <dataValidation type="list" allowBlank="1" showInputMessage="1" showErrorMessage="1" sqref="B6:B27" xr:uid="{E346A35D-CD22-4CB9-B528-5DAC01DDCD34}">
      <formula1>$K$8:$K$11</formula1>
    </dataValidation>
    <dataValidation type="list" allowBlank="1" showInputMessage="1" showErrorMessage="1" promptTitle="登録地区" prompt="登録地区を選択してください" sqref="K16:K21" xr:uid="{6566F673-072E-44B0-82E6-2ABDBB44DA25}">
      <formula1>$L$12:$L$17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84" fitToWidth="0" orientation="landscape" horizontalDpi="360" verticalDpi="36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N24"/>
  <sheetViews>
    <sheetView view="pageBreakPreview" topLeftCell="A10" zoomScale="84" zoomScaleNormal="84" zoomScaleSheetLayoutView="84" workbookViewId="0">
      <selection activeCell="R8" sqref="R8"/>
    </sheetView>
  </sheetViews>
  <sheetFormatPr defaultRowHeight="18"/>
  <cols>
    <col min="1" max="1" width="4.5" customWidth="1"/>
    <col min="2" max="2" width="8.08203125" customWidth="1"/>
    <col min="3" max="3" width="15.83203125" customWidth="1"/>
    <col min="4" max="4" width="18.4140625" customWidth="1"/>
    <col min="5" max="5" width="18.9140625" customWidth="1"/>
    <col min="6" max="6" width="7.83203125" customWidth="1"/>
    <col min="7" max="7" width="8.25" customWidth="1"/>
    <col min="8" max="8" width="12.75" customWidth="1"/>
    <col min="9" max="9" width="15.4140625" customWidth="1"/>
    <col min="10" max="10" width="8.08203125" customWidth="1"/>
    <col min="11" max="15" width="0" hidden="1" customWidth="1"/>
  </cols>
  <sheetData>
    <row r="1" spans="1:14" ht="27" customHeight="1">
      <c r="A1" s="95" t="str">
        <f>①ダブルス!A1</f>
        <v>2026　福島民報杯　福島県選抜ジュニアバドミントン競技大会　申込</v>
      </c>
      <c r="B1" s="95"/>
      <c r="C1" s="95"/>
      <c r="D1" s="95"/>
      <c r="E1" s="95"/>
      <c r="F1" s="95"/>
      <c r="G1" s="95"/>
      <c r="H1" s="95"/>
      <c r="I1" s="95"/>
    </row>
    <row r="2" spans="1:14" ht="18.75" customHeight="1">
      <c r="A2" s="5"/>
      <c r="B2" s="5"/>
      <c r="C2" s="5"/>
      <c r="D2" s="6" t="s">
        <v>85</v>
      </c>
      <c r="E2" s="96">
        <f>①ダブルス!E2</f>
        <v>0</v>
      </c>
      <c r="F2" s="97"/>
      <c r="G2" s="6" t="s">
        <v>36</v>
      </c>
      <c r="H2" s="98">
        <f>①ダブルス!H2</f>
        <v>0</v>
      </c>
      <c r="I2" s="98"/>
      <c r="J2" s="98"/>
      <c r="L2" t="s">
        <v>76</v>
      </c>
    </row>
    <row r="3" spans="1:14" ht="18.75" customHeight="1">
      <c r="D3" s="6" t="s">
        <v>35</v>
      </c>
      <c r="E3" s="96">
        <f>①ダブルス!E3</f>
        <v>0</v>
      </c>
      <c r="F3" s="97"/>
      <c r="G3" s="6" t="s">
        <v>37</v>
      </c>
      <c r="H3" s="98">
        <f>①ダブルス!H3</f>
        <v>0</v>
      </c>
      <c r="I3" s="98"/>
      <c r="J3" s="98"/>
      <c r="L3" t="s">
        <v>77</v>
      </c>
    </row>
    <row r="4" spans="1:14" ht="18.75" customHeight="1">
      <c r="L4" t="s">
        <v>78</v>
      </c>
    </row>
    <row r="5" spans="1:14">
      <c r="A5" s="93" t="s">
        <v>88</v>
      </c>
      <c r="B5" s="93"/>
      <c r="C5" s="93"/>
      <c r="D5" s="93"/>
      <c r="E5" s="93"/>
      <c r="F5" s="93"/>
      <c r="G5" s="93"/>
      <c r="H5" s="93"/>
      <c r="I5" s="93"/>
      <c r="L5" t="s">
        <v>79</v>
      </c>
    </row>
    <row r="6" spans="1:14" ht="31.15" customHeight="1">
      <c r="A6" s="1" t="s">
        <v>0</v>
      </c>
      <c r="B6" s="1" t="s">
        <v>42</v>
      </c>
      <c r="C6" s="1" t="s">
        <v>1</v>
      </c>
      <c r="D6" s="1" t="s">
        <v>2</v>
      </c>
      <c r="E6" s="1" t="s">
        <v>3</v>
      </c>
      <c r="F6" s="1" t="s">
        <v>56</v>
      </c>
      <c r="G6" s="1" t="s">
        <v>4</v>
      </c>
      <c r="H6" s="1" t="s">
        <v>70</v>
      </c>
      <c r="I6" s="1" t="s">
        <v>14</v>
      </c>
      <c r="J6" s="1" t="s">
        <v>63</v>
      </c>
    </row>
    <row r="7" spans="1:14" ht="18.75" customHeight="1">
      <c r="A7" s="31" t="s">
        <v>5</v>
      </c>
      <c r="B7" s="71"/>
      <c r="C7" s="60" t="s">
        <v>7</v>
      </c>
      <c r="D7" s="60" t="s">
        <v>8</v>
      </c>
      <c r="E7" s="60" t="s">
        <v>13</v>
      </c>
      <c r="F7" s="60" t="s">
        <v>10</v>
      </c>
      <c r="G7" s="74">
        <f ca="1">IF(H7="","　",(INT((NOW()-H7)/365.25)))</f>
        <v>16</v>
      </c>
      <c r="H7" s="4">
        <v>39910</v>
      </c>
      <c r="I7" s="3">
        <v>1100000002</v>
      </c>
      <c r="J7" s="3" t="s">
        <v>16</v>
      </c>
      <c r="M7" t="s">
        <v>19</v>
      </c>
    </row>
    <row r="8" spans="1:14" ht="27" customHeight="1">
      <c r="A8" s="2">
        <v>1</v>
      </c>
      <c r="B8" s="68"/>
      <c r="C8" s="69"/>
      <c r="D8" s="69"/>
      <c r="E8" s="69"/>
      <c r="F8" s="70"/>
      <c r="G8" s="74" t="str">
        <f t="shared" ref="G8:G17" ca="1" si="0">IF(H8="","　",(INT((NOW()-H8)/365.25)))</f>
        <v>　</v>
      </c>
      <c r="H8" s="57"/>
      <c r="I8" s="56"/>
      <c r="J8" s="55"/>
      <c r="L8" t="s">
        <v>18</v>
      </c>
      <c r="M8" t="s">
        <v>20</v>
      </c>
      <c r="N8" s="36" t="s">
        <v>57</v>
      </c>
    </row>
    <row r="9" spans="1:14" ht="27" customHeight="1">
      <c r="A9" s="2">
        <v>2</v>
      </c>
      <c r="B9" s="68"/>
      <c r="C9" s="69"/>
      <c r="D9" s="69"/>
      <c r="E9" s="69"/>
      <c r="F9" s="70"/>
      <c r="G9" s="74" t="str">
        <f t="shared" ca="1" si="0"/>
        <v>　</v>
      </c>
      <c r="H9" s="57"/>
      <c r="I9" s="56"/>
      <c r="J9" s="55"/>
      <c r="L9" t="s">
        <v>17</v>
      </c>
      <c r="M9" t="s">
        <v>21</v>
      </c>
      <c r="N9" s="8" t="s">
        <v>16</v>
      </c>
    </row>
    <row r="10" spans="1:14" ht="27" customHeight="1">
      <c r="A10" s="2">
        <v>3</v>
      </c>
      <c r="B10" s="68"/>
      <c r="C10" s="69"/>
      <c r="D10" s="69"/>
      <c r="E10" s="69"/>
      <c r="F10" s="70"/>
      <c r="G10" s="74" t="str">
        <f t="shared" ca="1" si="0"/>
        <v>　</v>
      </c>
      <c r="H10" s="57"/>
      <c r="I10" s="56"/>
      <c r="J10" s="55"/>
      <c r="L10" t="s">
        <v>15</v>
      </c>
      <c r="M10" t="s">
        <v>22</v>
      </c>
    </row>
    <row r="11" spans="1:14" ht="27" customHeight="1">
      <c r="A11" s="2">
        <v>4</v>
      </c>
      <c r="B11" s="68"/>
      <c r="C11" s="69"/>
      <c r="D11" s="69"/>
      <c r="E11" s="69"/>
      <c r="F11" s="70"/>
      <c r="G11" s="74" t="str">
        <f t="shared" ca="1" si="0"/>
        <v>　</v>
      </c>
      <c r="H11" s="57"/>
      <c r="I11" s="56"/>
      <c r="J11" s="55"/>
      <c r="M11" t="s">
        <v>23</v>
      </c>
    </row>
    <row r="12" spans="1:14" ht="27" customHeight="1">
      <c r="A12" s="2">
        <v>5</v>
      </c>
      <c r="B12" s="68"/>
      <c r="C12" s="69"/>
      <c r="D12" s="69"/>
      <c r="E12" s="69"/>
      <c r="F12" s="70"/>
      <c r="G12" s="74" t="str">
        <f t="shared" ca="1" si="0"/>
        <v>　</v>
      </c>
      <c r="H12" s="57"/>
      <c r="I12" s="56"/>
      <c r="J12" s="55"/>
      <c r="L12" t="s">
        <v>30</v>
      </c>
      <c r="M12" t="s">
        <v>24</v>
      </c>
    </row>
    <row r="13" spans="1:14" ht="27" customHeight="1">
      <c r="A13" s="2">
        <v>6</v>
      </c>
      <c r="B13" s="68"/>
      <c r="C13" s="69"/>
      <c r="D13" s="69"/>
      <c r="E13" s="69"/>
      <c r="F13" s="70"/>
      <c r="G13" s="74" t="str">
        <f t="shared" ca="1" si="0"/>
        <v>　</v>
      </c>
      <c r="H13" s="57"/>
      <c r="I13" s="56"/>
      <c r="J13" s="55"/>
      <c r="L13" t="s">
        <v>31</v>
      </c>
      <c r="M13" t="s">
        <v>25</v>
      </c>
    </row>
    <row r="14" spans="1:14" ht="27" customHeight="1">
      <c r="A14" s="2">
        <v>7</v>
      </c>
      <c r="B14" s="68"/>
      <c r="C14" s="69"/>
      <c r="D14" s="69"/>
      <c r="E14" s="69"/>
      <c r="F14" s="70"/>
      <c r="G14" s="74" t="str">
        <f t="shared" ca="1" si="0"/>
        <v>　</v>
      </c>
      <c r="H14" s="57"/>
      <c r="I14" s="56"/>
      <c r="J14" s="55"/>
      <c r="L14" t="s">
        <v>32</v>
      </c>
      <c r="M14" t="s">
        <v>26</v>
      </c>
      <c r="N14" t="s">
        <v>76</v>
      </c>
    </row>
    <row r="15" spans="1:14" ht="27" customHeight="1">
      <c r="A15" s="2">
        <v>8</v>
      </c>
      <c r="B15" s="68"/>
      <c r="C15" s="69"/>
      <c r="D15" s="69"/>
      <c r="E15" s="69"/>
      <c r="F15" s="70"/>
      <c r="G15" s="74" t="str">
        <f t="shared" ca="1" si="0"/>
        <v>　</v>
      </c>
      <c r="H15" s="57"/>
      <c r="I15" s="56"/>
      <c r="J15" s="55"/>
      <c r="L15" t="s">
        <v>33</v>
      </c>
      <c r="M15" t="s">
        <v>27</v>
      </c>
      <c r="N15" t="s">
        <v>77</v>
      </c>
    </row>
    <row r="16" spans="1:14" ht="27" customHeight="1">
      <c r="A16" s="2">
        <v>9</v>
      </c>
      <c r="B16" s="68"/>
      <c r="C16" s="69"/>
      <c r="D16" s="69"/>
      <c r="E16" s="69"/>
      <c r="F16" s="70"/>
      <c r="G16" s="74" t="str">
        <f t="shared" ca="1" si="0"/>
        <v>　</v>
      </c>
      <c r="H16" s="57"/>
      <c r="I16" s="56"/>
      <c r="J16" s="55"/>
      <c r="L16" t="s">
        <v>10</v>
      </c>
      <c r="M16" t="s">
        <v>28</v>
      </c>
      <c r="N16" t="s">
        <v>78</v>
      </c>
    </row>
    <row r="17" spans="1:14" ht="27" customHeight="1">
      <c r="A17" s="2">
        <v>10</v>
      </c>
      <c r="B17" s="68"/>
      <c r="C17" s="69"/>
      <c r="D17" s="69"/>
      <c r="E17" s="69"/>
      <c r="F17" s="70"/>
      <c r="G17" s="74" t="str">
        <f t="shared" ca="1" si="0"/>
        <v>　</v>
      </c>
      <c r="H17" s="57"/>
      <c r="I17" s="56"/>
      <c r="J17" s="55"/>
      <c r="L17" t="s">
        <v>34</v>
      </c>
      <c r="M17" t="s">
        <v>29</v>
      </c>
      <c r="N17" t="s">
        <v>79</v>
      </c>
    </row>
    <row r="18" spans="1:14" ht="18.75" customHeight="1">
      <c r="C18" s="8" t="s">
        <v>91</v>
      </c>
      <c r="D18" s="8">
        <f>COUNTIF(B7:B17,"U-15 MS")</f>
        <v>0</v>
      </c>
      <c r="E18" s="8" t="s">
        <v>38</v>
      </c>
      <c r="F18" s="49">
        <f>COUNTIF(F8:F17,"ふるさと")</f>
        <v>0</v>
      </c>
      <c r="J18" s="49">
        <f>COUNTIF(J8:J17,"未")</f>
        <v>0</v>
      </c>
    </row>
    <row r="19" spans="1:14" ht="18.75" customHeight="1">
      <c r="C19" s="8" t="s">
        <v>90</v>
      </c>
      <c r="D19" s="8">
        <f>COUNTIF(B8:B17,"U-17 MS")</f>
        <v>0</v>
      </c>
      <c r="E19" s="8" t="s">
        <v>38</v>
      </c>
    </row>
    <row r="20" spans="1:14" ht="18.75" customHeight="1">
      <c r="C20" s="8" t="s">
        <v>92</v>
      </c>
      <c r="D20" s="8">
        <f>COUNTIF(B8:B17,"U-15 WS")</f>
        <v>0</v>
      </c>
      <c r="E20" s="8" t="s">
        <v>38</v>
      </c>
    </row>
    <row r="21" spans="1:14" ht="18.75" customHeight="1">
      <c r="C21" s="8" t="s">
        <v>93</v>
      </c>
      <c r="D21" s="8">
        <f>COUNTIF(B8:B17,"U-17 WS")</f>
        <v>0</v>
      </c>
      <c r="E21" s="8" t="s">
        <v>38</v>
      </c>
    </row>
    <row r="22" spans="1:14" ht="18" customHeight="1">
      <c r="A22" s="7"/>
      <c r="B22" s="7"/>
      <c r="C22" s="94" t="s">
        <v>64</v>
      </c>
      <c r="D22" s="94"/>
      <c r="E22" s="8"/>
      <c r="F22" s="7"/>
      <c r="G22" s="7"/>
      <c r="H22" s="7"/>
      <c r="I22" s="7"/>
    </row>
    <row r="23" spans="1:14" ht="30" customHeight="1"/>
    <row r="24" spans="1:14" ht="20.25" customHeight="1"/>
  </sheetData>
  <mergeCells count="7">
    <mergeCell ref="C22:D22"/>
    <mergeCell ref="A1:I1"/>
    <mergeCell ref="E2:F2"/>
    <mergeCell ref="H2:J2"/>
    <mergeCell ref="E3:F3"/>
    <mergeCell ref="H3:J3"/>
    <mergeCell ref="A5:I5"/>
  </mergeCells>
  <phoneticPr fontId="1"/>
  <dataValidations xWindow="1322" yWindow="442" count="4">
    <dataValidation type="list" allowBlank="1" showInputMessage="1" showErrorMessage="1" sqref="B8:B17" xr:uid="{0B9FCB31-80F7-4000-AAC2-D285A205AAD6}">
      <formula1>$L$2:$L$5</formula1>
    </dataValidation>
    <dataValidation type="list" allowBlank="1" showInputMessage="1" showErrorMessage="1" promptTitle="登録地区" prompt="登録地区を選択してください" sqref="L12:L17 F8:F17" xr:uid="{00000000-0002-0000-0100-000000000000}">
      <formula1>$L$12:$L$17</formula1>
    </dataValidation>
    <dataValidation type="list" allowBlank="1" showInputMessage="1" showErrorMessage="1" sqref="N8:N9" xr:uid="{3758EF4C-BFA2-4879-A5E5-94E7679B6EC8}">
      <formula1>$J$8:$J$27</formula1>
    </dataValidation>
    <dataValidation type="list" allowBlank="1" showInputMessage="1" showErrorMessage="1" promptTitle="県登録の確認" prompt="未か済のどちらかを_x000a_選んで下さい" sqref="J8:J17" xr:uid="{3B9716B7-F133-4515-A99D-51CE28C6F76D}">
      <formula1>$N$8:$N$9</formula1>
    </dataValidation>
  </dataValidations>
  <printOptions horizontalCentered="1"/>
  <pageMargins left="0.43307086614173229" right="0.43307086614173229" top="0" bottom="0" header="0.31496062992125984" footer="0.31496062992125984"/>
  <pageSetup paperSize="9" fitToWidth="0" orientation="landscape" horizontalDpi="4294967293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/>
  <dimension ref="B2:I38"/>
  <sheetViews>
    <sheetView view="pageBreakPreview" topLeftCell="A32" zoomScaleNormal="100" zoomScaleSheetLayoutView="100" workbookViewId="0">
      <selection activeCell="H30" sqref="H30"/>
    </sheetView>
  </sheetViews>
  <sheetFormatPr defaultColWidth="8.9140625" defaultRowHeight="15.75" customHeight="1"/>
  <cols>
    <col min="1" max="2" width="8.9140625" style="8"/>
    <col min="3" max="3" width="12.4140625" style="8" customWidth="1"/>
    <col min="4" max="5" width="8.9140625" style="8"/>
    <col min="6" max="6" width="14.58203125" style="8" customWidth="1"/>
    <col min="7" max="16384" width="8.9140625" style="8"/>
  </cols>
  <sheetData>
    <row r="2" spans="2:9" ht="15.75" customHeight="1">
      <c r="B2" s="99" t="str">
        <f>①ダブルス!A1</f>
        <v>2026　福島民報杯　福島県選抜ジュニアバドミントン競技大会　申込</v>
      </c>
      <c r="C2" s="99"/>
      <c r="D2" s="99"/>
      <c r="E2" s="99"/>
      <c r="F2" s="99"/>
      <c r="G2" s="99"/>
      <c r="H2" s="99"/>
    </row>
    <row r="3" spans="2:9" ht="15.75" customHeight="1">
      <c r="F3" s="79" t="s">
        <v>65</v>
      </c>
      <c r="G3" s="79"/>
    </row>
    <row r="4" spans="2:9" ht="15.75" customHeight="1">
      <c r="B4" s="8" t="s">
        <v>39</v>
      </c>
      <c r="C4" s="9" t="s">
        <v>66</v>
      </c>
    </row>
    <row r="5" spans="2:9" ht="15.75" customHeight="1" thickBot="1"/>
    <row r="6" spans="2:9" ht="15.75" customHeight="1" thickBot="1">
      <c r="C6" s="34" t="s">
        <v>59</v>
      </c>
      <c r="D6" s="101" t="s">
        <v>86</v>
      </c>
      <c r="E6" s="102"/>
      <c r="F6" s="102"/>
      <c r="G6" s="102"/>
      <c r="H6" s="102"/>
    </row>
    <row r="7" spans="2:9" ht="15.75" customHeight="1">
      <c r="C7" s="33" t="s">
        <v>60</v>
      </c>
      <c r="D7" s="81">
        <f>①ダブルス!E2</f>
        <v>0</v>
      </c>
      <c r="E7" s="81"/>
      <c r="F7" s="81"/>
      <c r="G7" s="81"/>
      <c r="H7" s="81"/>
    </row>
    <row r="8" spans="2:9" ht="15.75" customHeight="1">
      <c r="C8" s="32" t="s">
        <v>61</v>
      </c>
      <c r="D8" s="81">
        <f>①ダブルス!E4</f>
        <v>0</v>
      </c>
      <c r="E8" s="81"/>
      <c r="F8" s="81"/>
      <c r="G8" s="81"/>
      <c r="H8" s="81"/>
    </row>
    <row r="9" spans="2:9" ht="15.75" customHeight="1">
      <c r="C9" s="32" t="s">
        <v>40</v>
      </c>
      <c r="D9" s="81">
        <f>①ダブルス!H2</f>
        <v>0</v>
      </c>
      <c r="E9" s="81"/>
      <c r="F9" s="81"/>
      <c r="G9" s="81"/>
      <c r="H9" s="81"/>
    </row>
    <row r="10" spans="2:9" ht="15.75" customHeight="1">
      <c r="C10" s="32" t="s">
        <v>62</v>
      </c>
      <c r="D10" s="81">
        <f>①ダブルス!H3</f>
        <v>0</v>
      </c>
      <c r="E10" s="81"/>
      <c r="F10" s="81"/>
      <c r="G10" s="81"/>
      <c r="H10" s="81"/>
    </row>
    <row r="14" spans="2:9" ht="15.75" customHeight="1">
      <c r="B14" s="8" t="s">
        <v>41</v>
      </c>
    </row>
    <row r="15" spans="2:9" ht="15.75" customHeight="1">
      <c r="C15" s="100"/>
      <c r="D15" s="100"/>
      <c r="E15" s="100"/>
      <c r="F15" s="100"/>
      <c r="G15" s="100"/>
      <c r="H15" s="100"/>
      <c r="I15" s="100"/>
    </row>
    <row r="17" spans="2:8" ht="15.75" customHeight="1">
      <c r="C17" s="100" t="s">
        <v>87</v>
      </c>
      <c r="D17" s="100"/>
      <c r="E17" s="100"/>
      <c r="F17" s="100"/>
      <c r="G17" s="100"/>
      <c r="H17" s="100"/>
    </row>
    <row r="19" spans="2:8" ht="15.75" customHeight="1">
      <c r="C19" s="100" t="s">
        <v>55</v>
      </c>
      <c r="D19" s="100"/>
      <c r="E19" s="100"/>
      <c r="F19" s="8" t="s">
        <v>51</v>
      </c>
    </row>
    <row r="20" spans="2:8" ht="15.75" customHeight="1">
      <c r="B20" s="23"/>
      <c r="C20" s="8" t="s">
        <v>52</v>
      </c>
    </row>
    <row r="21" spans="2:8" ht="15.75" customHeight="1">
      <c r="B21" s="23"/>
    </row>
    <row r="22" spans="2:8" ht="15.75" customHeight="1">
      <c r="C22" s="8" t="s">
        <v>54</v>
      </c>
    </row>
    <row r="23" spans="2:8" ht="15.75" customHeight="1">
      <c r="B23" s="100" t="s">
        <v>53</v>
      </c>
      <c r="C23" s="100"/>
      <c r="D23" s="100"/>
      <c r="E23" s="100"/>
      <c r="F23" s="100"/>
    </row>
    <row r="24" spans="2:8" ht="15.75" customHeight="1" thickBot="1">
      <c r="B24" s="24"/>
      <c r="C24" s="24"/>
      <c r="D24" s="24"/>
      <c r="E24" s="24"/>
      <c r="F24" s="24"/>
    </row>
    <row r="25" spans="2:8" ht="15.75" customHeight="1" thickBot="1">
      <c r="C25" s="21" t="s">
        <v>42</v>
      </c>
      <c r="D25" s="10" t="s">
        <v>43</v>
      </c>
      <c r="E25" s="10" t="s">
        <v>44</v>
      </c>
      <c r="F25" s="11" t="s">
        <v>45</v>
      </c>
    </row>
    <row r="26" spans="2:8" ht="15.75" customHeight="1" thickTop="1">
      <c r="C26" s="12" t="s">
        <v>46</v>
      </c>
      <c r="D26" s="13">
        <f>②シングルス!D18+②シングルス!D19</f>
        <v>0</v>
      </c>
      <c r="E26" s="14">
        <v>1000</v>
      </c>
      <c r="F26" s="15">
        <f t="shared" ref="F26:F29" si="0">D26*E26</f>
        <v>0</v>
      </c>
    </row>
    <row r="27" spans="2:8" ht="15.75" customHeight="1">
      <c r="C27" s="16" t="s">
        <v>47</v>
      </c>
      <c r="D27" s="13">
        <f>②シングルス!D20+②シングルス!D21</f>
        <v>0</v>
      </c>
      <c r="E27" s="17">
        <v>1000</v>
      </c>
      <c r="F27" s="15">
        <f t="shared" si="0"/>
        <v>0</v>
      </c>
    </row>
    <row r="28" spans="2:8" ht="15.75" customHeight="1">
      <c r="C28" s="16" t="s">
        <v>48</v>
      </c>
      <c r="D28" s="13">
        <f>①ダブルス!D28+①ダブルス!D29</f>
        <v>0</v>
      </c>
      <c r="E28" s="17">
        <v>2000</v>
      </c>
      <c r="F28" s="15">
        <f t="shared" si="0"/>
        <v>0</v>
      </c>
    </row>
    <row r="29" spans="2:8" ht="15.75" customHeight="1">
      <c r="C29" s="16" t="s">
        <v>49</v>
      </c>
      <c r="D29" s="13">
        <f>①ダブルス!D30+①ダブルス!D31</f>
        <v>0</v>
      </c>
      <c r="E29" s="17">
        <v>2000</v>
      </c>
      <c r="F29" s="15">
        <f t="shared" si="0"/>
        <v>0</v>
      </c>
    </row>
    <row r="30" spans="2:8" ht="15.75" customHeight="1">
      <c r="C30" s="37"/>
      <c r="D30" s="13"/>
      <c r="E30" s="17"/>
      <c r="F30" s="15"/>
    </row>
    <row r="31" spans="2:8" ht="15.75" customHeight="1" thickBot="1">
      <c r="C31" s="37"/>
      <c r="D31" s="38"/>
      <c r="E31" s="39"/>
      <c r="F31" s="40"/>
    </row>
    <row r="32" spans="2:8" ht="15.75" customHeight="1" thickTop="1" thickBot="1">
      <c r="C32" s="45"/>
      <c r="D32" s="48"/>
      <c r="E32" s="46"/>
      <c r="F32" s="47"/>
    </row>
    <row r="33" spans="3:6" ht="15.75" customHeight="1" thickTop="1" thickBot="1">
      <c r="C33" s="41"/>
      <c r="D33" s="42"/>
      <c r="E33" s="43"/>
      <c r="F33" s="44"/>
    </row>
    <row r="34" spans="3:6" ht="15.75" customHeight="1" thickTop="1" thickBot="1">
      <c r="C34" s="18"/>
      <c r="D34" s="19"/>
      <c r="E34" s="22" t="s">
        <v>50</v>
      </c>
      <c r="F34" s="20">
        <f>SUM(F26:F33)</f>
        <v>0</v>
      </c>
    </row>
    <row r="36" spans="3:6" ht="15.75" customHeight="1" thickBot="1"/>
    <row r="37" spans="3:6" ht="15.75" customHeight="1">
      <c r="C37" s="103" t="s">
        <v>58</v>
      </c>
      <c r="D37" s="104"/>
      <c r="E37" s="107"/>
      <c r="F37" s="108"/>
    </row>
    <row r="38" spans="3:6" ht="15.75" customHeight="1" thickBot="1">
      <c r="C38" s="105"/>
      <c r="D38" s="106"/>
      <c r="E38" s="109"/>
      <c r="F38" s="110"/>
    </row>
  </sheetData>
  <mergeCells count="12">
    <mergeCell ref="C37:D38"/>
    <mergeCell ref="E37:F38"/>
    <mergeCell ref="D10:H10"/>
    <mergeCell ref="C17:H17"/>
    <mergeCell ref="C15:I15"/>
    <mergeCell ref="B2:H2"/>
    <mergeCell ref="D7:H7"/>
    <mergeCell ref="D8:H8"/>
    <mergeCell ref="D9:H9"/>
    <mergeCell ref="B23:F23"/>
    <mergeCell ref="C19:E19"/>
    <mergeCell ref="D6:H6"/>
  </mergeCells>
  <phoneticPr fontId="1"/>
  <pageMargins left="0.25" right="0.25" top="0.75" bottom="0.75" header="0.3" footer="0.3"/>
  <pageSetup paperSize="9" fitToHeight="0" orientation="portrait" horizontalDpi="4294967293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①ダブルス</vt:lpstr>
      <vt:lpstr>②シングルス</vt:lpstr>
      <vt:lpstr>③参加料集計表</vt:lpstr>
      <vt:lpstr>①ダブルス!Print_Area</vt:lpstr>
      <vt:lpstr>②シングルス!Print_Area</vt:lpstr>
      <vt:lpstr>③参加料集計表!Print_Area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eihou051</dc:creator>
  <cp:lastModifiedBy>貫児 岡田</cp:lastModifiedBy>
  <cp:lastPrinted>2025-12-16T09:46:21Z</cp:lastPrinted>
  <dcterms:created xsi:type="dcterms:W3CDTF">2022-04-06T03:50:34Z</dcterms:created>
  <dcterms:modified xsi:type="dcterms:W3CDTF">2025-12-16T09:47:11Z</dcterms:modified>
</cp:coreProperties>
</file>